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ulatory.nfpower.nf.ca/FP/CBA/2022NPCBA/Project Documents/Approved/CA/CA-NP-095/"/>
    </mc:Choice>
  </mc:AlternateContent>
  <bookViews>
    <workbookView xWindow="0" yWindow="0" windowWidth="19200" windowHeight="11295"/>
  </bookViews>
  <sheets>
    <sheet name="Projects by Classification" sheetId="1" r:id="rId1"/>
  </sheets>
  <definedNames>
    <definedName name="_xlnm.Print_Area" localSheetId="0">'Projects by Classification'!$A$1:$AI$36</definedName>
    <definedName name="_xlnm.Print_Titles" localSheetId="0">'Projects by Classification'!$A:$A</definedName>
  </definedNames>
  <calcPr calcId="152511"/>
</workbook>
</file>

<file path=xl/calcChain.xml><?xml version="1.0" encoding="utf-8"?>
<calcChain xmlns="http://schemas.openxmlformats.org/spreadsheetml/2006/main">
  <c r="I16" i="1" l="1"/>
  <c r="I4" i="1"/>
  <c r="E16" i="1"/>
  <c r="E4" i="1"/>
  <c r="K16" i="1" l="1"/>
  <c r="K4" i="1"/>
  <c r="AI24" i="1" l="1"/>
  <c r="AG24" i="1"/>
  <c r="AE24" i="1"/>
  <c r="AC24" i="1"/>
  <c r="AA24" i="1"/>
  <c r="S24" i="1"/>
  <c r="Q24" i="1"/>
  <c r="O24" i="1"/>
  <c r="Y23" i="1"/>
  <c r="W23" i="1"/>
  <c r="AI22" i="1"/>
  <c r="AG22" i="1"/>
  <c r="AE22" i="1"/>
  <c r="AC22" i="1"/>
  <c r="AA22" i="1"/>
  <c r="Y22" i="1"/>
  <c r="W22" i="1"/>
  <c r="U22" i="1"/>
  <c r="S22" i="1"/>
  <c r="Q22" i="1"/>
  <c r="O22" i="1"/>
  <c r="Q21" i="1"/>
  <c r="O21" i="1"/>
  <c r="M21" i="1"/>
  <c r="Q20" i="1"/>
  <c r="AI19" i="1"/>
  <c r="AG19" i="1"/>
  <c r="AE19" i="1"/>
  <c r="AC19" i="1"/>
  <c r="AA19" i="1"/>
  <c r="Y19" i="1"/>
  <c r="W19" i="1"/>
  <c r="U19" i="1"/>
  <c r="S19" i="1"/>
  <c r="Q19" i="1"/>
  <c r="O19" i="1"/>
  <c r="M19" i="1"/>
  <c r="S18" i="1"/>
  <c r="Q18" i="1"/>
  <c r="O18" i="1"/>
  <c r="M18" i="1"/>
  <c r="AI17" i="1"/>
  <c r="M17" i="1"/>
  <c r="AI16" i="1"/>
  <c r="AG16" i="1"/>
  <c r="AE16" i="1"/>
  <c r="AC16" i="1"/>
  <c r="AA16" i="1"/>
  <c r="Y16" i="1"/>
  <c r="W16" i="1"/>
  <c r="U16" i="1"/>
  <c r="S16" i="1"/>
  <c r="Q16" i="1"/>
  <c r="O16" i="1"/>
  <c r="M16" i="1"/>
  <c r="AI15" i="1"/>
  <c r="AG15" i="1"/>
  <c r="AE15" i="1"/>
  <c r="AC15" i="1"/>
  <c r="AA15" i="1"/>
  <c r="Y15" i="1"/>
  <c r="W15" i="1"/>
  <c r="U15" i="1"/>
  <c r="S15" i="1"/>
  <c r="Q15" i="1"/>
  <c r="O15" i="1"/>
  <c r="M15" i="1"/>
  <c r="AI14" i="1"/>
  <c r="AG14" i="1"/>
  <c r="AE14" i="1"/>
  <c r="AC14" i="1"/>
  <c r="AA14" i="1"/>
  <c r="Y14" i="1"/>
  <c r="W14" i="1"/>
  <c r="U14" i="1"/>
  <c r="S14" i="1"/>
  <c r="Q14" i="1"/>
  <c r="O14" i="1"/>
  <c r="M14" i="1"/>
  <c r="AI13" i="1"/>
  <c r="AG13" i="1"/>
  <c r="AE13" i="1"/>
  <c r="AC13" i="1"/>
  <c r="AA13" i="1"/>
  <c r="Y13" i="1"/>
  <c r="W13" i="1"/>
  <c r="U13" i="1"/>
  <c r="S13" i="1"/>
  <c r="Q13" i="1"/>
  <c r="O13" i="1"/>
  <c r="M13" i="1"/>
  <c r="AI12" i="1"/>
  <c r="AG12" i="1"/>
  <c r="AE12" i="1"/>
  <c r="AC12" i="1"/>
  <c r="AA12" i="1"/>
  <c r="Y12" i="1"/>
  <c r="W12" i="1"/>
  <c r="U12" i="1"/>
  <c r="S12" i="1"/>
  <c r="Q12" i="1"/>
  <c r="O12" i="1"/>
  <c r="M12" i="1"/>
  <c r="AI11" i="1"/>
  <c r="AG11" i="1"/>
  <c r="AE11" i="1"/>
  <c r="AC11" i="1"/>
  <c r="AA11" i="1"/>
  <c r="Y11" i="1"/>
  <c r="W11" i="1"/>
  <c r="U11" i="1"/>
  <c r="S11" i="1"/>
  <c r="Q11" i="1"/>
  <c r="O11" i="1"/>
  <c r="M11" i="1"/>
  <c r="AI10" i="1"/>
  <c r="AG10" i="1"/>
  <c r="AE10" i="1"/>
  <c r="Z10" i="1"/>
  <c r="AC10" i="1" s="1"/>
  <c r="V10" i="1"/>
  <c r="Y10" i="1" s="1"/>
  <c r="U10" i="1"/>
  <c r="S10" i="1"/>
  <c r="Q10" i="1"/>
  <c r="O10" i="1"/>
  <c r="M10" i="1"/>
  <c r="AI9" i="1"/>
  <c r="AG9" i="1"/>
  <c r="AE9" i="1"/>
  <c r="AC9" i="1"/>
  <c r="X9" i="1"/>
  <c r="AA9" i="1" s="1"/>
  <c r="V9" i="1"/>
  <c r="T9" i="1"/>
  <c r="U9" i="1" s="1"/>
  <c r="S9" i="1"/>
  <c r="Q9" i="1"/>
  <c r="O9" i="1"/>
  <c r="M9" i="1"/>
  <c r="AI8" i="1"/>
  <c r="AG8" i="1"/>
  <c r="AE8" i="1"/>
  <c r="AC8" i="1"/>
  <c r="AA8" i="1"/>
  <c r="Y8" i="1"/>
  <c r="W8" i="1"/>
  <c r="U8" i="1"/>
  <c r="S8" i="1"/>
  <c r="Q8" i="1"/>
  <c r="O8" i="1"/>
  <c r="M8" i="1"/>
  <c r="AI7" i="1"/>
  <c r="AG7" i="1"/>
  <c r="AE7" i="1"/>
  <c r="AC7" i="1"/>
  <c r="AA7" i="1"/>
  <c r="Y7" i="1"/>
  <c r="W7" i="1"/>
  <c r="U7" i="1"/>
  <c r="S7" i="1"/>
  <c r="Q7" i="1"/>
  <c r="O7" i="1"/>
  <c r="M7" i="1"/>
  <c r="AI6" i="1"/>
  <c r="AG6" i="1"/>
  <c r="AE6" i="1"/>
  <c r="AC6" i="1"/>
  <c r="AA6" i="1"/>
  <c r="Y6" i="1"/>
  <c r="W6" i="1"/>
  <c r="U6" i="1"/>
  <c r="S6" i="1"/>
  <c r="Q6" i="1"/>
  <c r="O6" i="1"/>
  <c r="M6" i="1"/>
  <c r="AI5" i="1"/>
  <c r="AG5" i="1"/>
  <c r="AE5" i="1"/>
  <c r="AC5" i="1"/>
  <c r="AA5" i="1"/>
  <c r="Y5" i="1"/>
  <c r="W5" i="1"/>
  <c r="U5" i="1"/>
  <c r="S5" i="1"/>
  <c r="Q5" i="1"/>
  <c r="O5" i="1"/>
  <c r="M5" i="1"/>
  <c r="AI4" i="1"/>
  <c r="AG4" i="1"/>
  <c r="AE4" i="1"/>
  <c r="AC4" i="1"/>
  <c r="AA4" i="1"/>
  <c r="Y4" i="1"/>
  <c r="W4" i="1"/>
  <c r="U4" i="1"/>
  <c r="S4" i="1"/>
  <c r="Q4" i="1"/>
  <c r="O4" i="1"/>
  <c r="M4" i="1"/>
  <c r="W9" i="1" l="1"/>
  <c r="AA10" i="1"/>
  <c r="W10" i="1"/>
  <c r="Y9" i="1"/>
</calcChain>
</file>

<file path=xl/sharedStrings.xml><?xml version="1.0" encoding="utf-8"?>
<sst xmlns="http://schemas.openxmlformats.org/spreadsheetml/2006/main" count="313" uniqueCount="24">
  <si>
    <t>$000s</t>
  </si>
  <si>
    <t>Normal Capital</t>
  </si>
  <si>
    <t>-</t>
  </si>
  <si>
    <t>Unforeseen Allowance</t>
  </si>
  <si>
    <t>Distribution</t>
  </si>
  <si>
    <t>General Expenses Capitalized</t>
  </si>
  <si>
    <t>General Property</t>
  </si>
  <si>
    <t>Generation - Hydro</t>
  </si>
  <si>
    <t>Generation - Thermal</t>
  </si>
  <si>
    <t>Information Systems</t>
  </si>
  <si>
    <t>Substations</t>
  </si>
  <si>
    <t>Telecommunications</t>
  </si>
  <si>
    <t>Transmission</t>
  </si>
  <si>
    <t>Transportation</t>
  </si>
  <si>
    <t>Justifiable</t>
  </si>
  <si>
    <t>Mandatory</t>
  </si>
  <si>
    <t>Classification</t>
  </si>
  <si>
    <t>% Change</t>
  </si>
  <si>
    <t>Notes:</t>
  </si>
  <si>
    <t>1. All projects from 2006-2021 were approved by Board order.</t>
  </si>
  <si>
    <t xml:space="preserve">2. Categorizing project amounts by Classification was first implemented in the 2006 CBA. Data for preceding </t>
  </si>
  <si>
    <t xml:space="preserve">    years is unavailable.</t>
  </si>
  <si>
    <t>3. Categorizing project amounts by Classification divided into individual Asset Classes was first implemented in</t>
  </si>
  <si>
    <t xml:space="preserve">    the 2010 CBA.  For 2006-2009, only total amounts by Classification are available.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</si>
</sst>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/>
    <xf numFmtId="3" fontId="3" fillId="0" borderId="0" xfId="0" applyNumberFormat="1" applyFont="1" applyBorder="1"/>
    <xf numFmtId="165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/>
    <xf numFmtId="164" fontId="3" fillId="0" borderId="10" xfId="0" applyNumberFormat="1" applyFont="1" applyBorder="1"/>
    <xf numFmtId="0" fontId="3" fillId="0" borderId="0" xfId="0" applyFont="1"/>
    <xf numFmtId="0" fontId="2" fillId="0" borderId="5" xfId="0" applyFont="1" applyBorder="1" applyAlignment="1">
      <alignment horizontal="right"/>
    </xf>
    <xf numFmtId="3" fontId="2" fillId="0" borderId="1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/>
    <xf numFmtId="164" fontId="2" fillId="0" borderId="10" xfId="0" applyNumberFormat="1" applyFont="1" applyBorder="1"/>
    <xf numFmtId="0" fontId="2" fillId="0" borderId="6" xfId="0" applyFont="1" applyBorder="1" applyAlignment="1">
      <alignment horizontal="right"/>
    </xf>
    <xf numFmtId="3" fontId="2" fillId="0" borderId="9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/>
    <xf numFmtId="164" fontId="2" fillId="0" borderId="8" xfId="0" applyNumberFormat="1" applyFont="1" applyBorder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9" fontId="2" fillId="0" borderId="10" xfId="0" applyNumberFormat="1" applyFont="1" applyBorder="1" applyAlignment="1">
      <alignment horizontal="right"/>
    </xf>
    <xf numFmtId="165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3" fontId="2" fillId="0" borderId="10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0" fontId="2" fillId="0" borderId="0" xfId="0" applyFont="1" applyAlignment="1"/>
    <xf numFmtId="165" fontId="2" fillId="0" borderId="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6"/>
  <sheetViews>
    <sheetView tabSelected="1" workbookViewId="0">
      <pane xSplit="1" topLeftCell="B1" activePane="topRight" state="frozen"/>
      <selection pane="topRight" activeCell="H28" sqref="H28"/>
    </sheetView>
  </sheetViews>
  <sheetFormatPr defaultColWidth="9.140625" defaultRowHeight="15" x14ac:dyDescent="0.25"/>
  <cols>
    <col min="1" max="1" width="24.5703125" style="1" customWidth="1"/>
    <col min="2" max="2" width="8.7109375" style="1" customWidth="1"/>
    <col min="3" max="3" width="10.85546875" style="1" customWidth="1"/>
    <col min="4" max="4" width="8.7109375" style="1" customWidth="1"/>
    <col min="5" max="5" width="10.85546875" style="2" customWidth="1"/>
    <col min="6" max="6" width="8.7109375" style="1" customWidth="1"/>
    <col min="7" max="7" width="10.85546875" style="2" customWidth="1"/>
    <col min="8" max="8" width="8.7109375" style="1" customWidth="1"/>
    <col min="9" max="9" width="10.85546875" style="2" customWidth="1"/>
    <col min="10" max="10" width="8.7109375" style="1" customWidth="1"/>
    <col min="11" max="11" width="10.85546875" style="2" customWidth="1"/>
    <col min="12" max="12" width="8.7109375" style="1" customWidth="1"/>
    <col min="13" max="13" width="10.85546875" style="2" customWidth="1"/>
    <col min="14" max="14" width="8.7109375" style="1" customWidth="1"/>
    <col min="15" max="15" width="10.85546875" style="2" customWidth="1"/>
    <col min="16" max="16" width="8.7109375" style="1" customWidth="1"/>
    <col min="17" max="17" width="10.85546875" style="2" customWidth="1"/>
    <col min="18" max="18" width="8.7109375" style="1" customWidth="1"/>
    <col min="19" max="19" width="10.85546875" style="2" customWidth="1"/>
    <col min="20" max="20" width="8.7109375" style="1" customWidth="1"/>
    <col min="21" max="21" width="10.85546875" style="2" customWidth="1"/>
    <col min="22" max="22" width="8.7109375" style="1" customWidth="1"/>
    <col min="23" max="23" width="10.85546875" style="2" customWidth="1"/>
    <col min="24" max="24" width="8.7109375" style="1" customWidth="1"/>
    <col min="25" max="25" width="10.85546875" style="2" customWidth="1"/>
    <col min="26" max="26" width="8.7109375" style="1" customWidth="1"/>
    <col min="27" max="27" width="10.85546875" style="2" customWidth="1"/>
    <col min="28" max="28" width="8.7109375" style="1" customWidth="1"/>
    <col min="29" max="29" width="10.85546875" style="2" customWidth="1"/>
    <col min="30" max="30" width="8.7109375" style="1" customWidth="1"/>
    <col min="31" max="31" width="10.85546875" style="2" customWidth="1"/>
    <col min="32" max="32" width="8.7109375" style="1" customWidth="1"/>
    <col min="33" max="33" width="10.85546875" style="2" customWidth="1"/>
    <col min="34" max="34" width="8.7109375" style="1" customWidth="1"/>
    <col min="35" max="35" width="10.85546875" style="2" customWidth="1"/>
    <col min="36" max="16384" width="9.140625" style="1"/>
  </cols>
  <sheetData>
    <row r="1" spans="1:35" ht="13.9" x14ac:dyDescent="0.25">
      <c r="A1" s="3"/>
    </row>
    <row r="2" spans="1:35" s="4" customFormat="1" ht="20.100000000000001" customHeight="1" x14ac:dyDescent="0.25">
      <c r="A2" s="49" t="s">
        <v>16</v>
      </c>
      <c r="B2" s="51">
        <v>2006</v>
      </c>
      <c r="C2" s="48"/>
      <c r="D2" s="47">
        <v>2007</v>
      </c>
      <c r="E2" s="48"/>
      <c r="F2" s="47">
        <v>2008</v>
      </c>
      <c r="G2" s="48"/>
      <c r="H2" s="47">
        <v>2009</v>
      </c>
      <c r="I2" s="48"/>
      <c r="J2" s="47">
        <v>2010</v>
      </c>
      <c r="K2" s="48"/>
      <c r="L2" s="47">
        <v>2011</v>
      </c>
      <c r="M2" s="48"/>
      <c r="N2" s="47">
        <v>2012</v>
      </c>
      <c r="O2" s="48"/>
      <c r="P2" s="47">
        <v>2013</v>
      </c>
      <c r="Q2" s="48"/>
      <c r="R2" s="47">
        <v>2014</v>
      </c>
      <c r="S2" s="48"/>
      <c r="T2" s="47">
        <v>2015</v>
      </c>
      <c r="U2" s="48"/>
      <c r="V2" s="47">
        <v>2016</v>
      </c>
      <c r="W2" s="48"/>
      <c r="X2" s="47">
        <v>2017</v>
      </c>
      <c r="Y2" s="48"/>
      <c r="Z2" s="47">
        <v>2018</v>
      </c>
      <c r="AA2" s="48"/>
      <c r="AB2" s="47">
        <v>2019</v>
      </c>
      <c r="AC2" s="48"/>
      <c r="AD2" s="47">
        <v>2020</v>
      </c>
      <c r="AE2" s="48"/>
      <c r="AF2" s="47">
        <v>2021</v>
      </c>
      <c r="AG2" s="48"/>
      <c r="AH2" s="47">
        <v>2022</v>
      </c>
      <c r="AI2" s="48"/>
    </row>
    <row r="3" spans="1:35" s="8" customFormat="1" ht="14.25" x14ac:dyDescent="0.25">
      <c r="A3" s="50"/>
      <c r="B3" s="5" t="s">
        <v>0</v>
      </c>
      <c r="C3" s="6" t="s">
        <v>17</v>
      </c>
      <c r="D3" s="7" t="s">
        <v>0</v>
      </c>
      <c r="E3" s="6" t="s">
        <v>17</v>
      </c>
      <c r="F3" s="7" t="s">
        <v>0</v>
      </c>
      <c r="G3" s="6" t="s">
        <v>17</v>
      </c>
      <c r="H3" s="7" t="s">
        <v>0</v>
      </c>
      <c r="I3" s="6" t="s">
        <v>17</v>
      </c>
      <c r="J3" s="7" t="s">
        <v>0</v>
      </c>
      <c r="K3" s="6" t="s">
        <v>17</v>
      </c>
      <c r="L3" s="7" t="s">
        <v>0</v>
      </c>
      <c r="M3" s="6" t="s">
        <v>17</v>
      </c>
      <c r="N3" s="7" t="s">
        <v>0</v>
      </c>
      <c r="O3" s="6" t="s">
        <v>17</v>
      </c>
      <c r="P3" s="7" t="s">
        <v>0</v>
      </c>
      <c r="Q3" s="6" t="s">
        <v>17</v>
      </c>
      <c r="R3" s="7" t="s">
        <v>0</v>
      </c>
      <c r="S3" s="6" t="s">
        <v>17</v>
      </c>
      <c r="T3" s="7" t="s">
        <v>0</v>
      </c>
      <c r="U3" s="6" t="s">
        <v>17</v>
      </c>
      <c r="V3" s="7" t="s">
        <v>0</v>
      </c>
      <c r="W3" s="6" t="s">
        <v>17</v>
      </c>
      <c r="X3" s="7" t="s">
        <v>0</v>
      </c>
      <c r="Y3" s="6" t="s">
        <v>17</v>
      </c>
      <c r="Z3" s="7" t="s">
        <v>0</v>
      </c>
      <c r="AA3" s="6" t="s">
        <v>17</v>
      </c>
      <c r="AB3" s="7" t="s">
        <v>0</v>
      </c>
      <c r="AC3" s="6" t="s">
        <v>17</v>
      </c>
      <c r="AD3" s="7" t="s">
        <v>0</v>
      </c>
      <c r="AE3" s="6" t="s">
        <v>17</v>
      </c>
      <c r="AF3" s="7" t="s">
        <v>0</v>
      </c>
      <c r="AG3" s="6" t="s">
        <v>17</v>
      </c>
      <c r="AH3" s="7" t="s">
        <v>0</v>
      </c>
      <c r="AI3" s="6" t="s">
        <v>17</v>
      </c>
    </row>
    <row r="4" spans="1:35" s="14" customFormat="1" ht="13.9" x14ac:dyDescent="0.25">
      <c r="A4" s="9" t="s">
        <v>1</v>
      </c>
      <c r="B4" s="10">
        <v>47526</v>
      </c>
      <c r="C4" s="11" t="s">
        <v>2</v>
      </c>
      <c r="D4" s="10">
        <v>60885</v>
      </c>
      <c r="E4" s="13">
        <f>D4/B4-1</f>
        <v>0.28108824643353114</v>
      </c>
      <c r="F4" s="10">
        <v>48687</v>
      </c>
      <c r="G4" s="13">
        <v>-0.2003449125400345</v>
      </c>
      <c r="H4" s="10">
        <v>58297</v>
      </c>
      <c r="I4" s="13">
        <f>H4/F4-1</f>
        <v>0.19738328506582858</v>
      </c>
      <c r="J4" s="12">
        <v>61647</v>
      </c>
      <c r="K4" s="13">
        <f>J4/H4-1</f>
        <v>5.7464363517848227E-2</v>
      </c>
      <c r="L4" s="12">
        <v>68651</v>
      </c>
      <c r="M4" s="13">
        <f>L4/J4-1</f>
        <v>0.11361461222768332</v>
      </c>
      <c r="N4" s="12">
        <v>68477</v>
      </c>
      <c r="O4" s="13">
        <f>N4/L4-1</f>
        <v>-2.5345588556612286E-3</v>
      </c>
      <c r="P4" s="12">
        <v>71023</v>
      </c>
      <c r="Q4" s="13">
        <f>P4/N4-1</f>
        <v>3.7180367130569492E-2</v>
      </c>
      <c r="R4" s="12">
        <v>78692</v>
      </c>
      <c r="S4" s="13">
        <f>R4/P4-1</f>
        <v>0.10797910536023547</v>
      </c>
      <c r="T4" s="12">
        <v>92024</v>
      </c>
      <c r="U4" s="13">
        <f>T4/R4-1</f>
        <v>0.16942001728256995</v>
      </c>
      <c r="V4" s="12">
        <v>104520</v>
      </c>
      <c r="W4" s="13">
        <f>V4/T4-1</f>
        <v>0.13579066330522482</v>
      </c>
      <c r="X4" s="12">
        <v>86737</v>
      </c>
      <c r="Y4" s="13">
        <f>X4/V4-1</f>
        <v>-0.17013968618446229</v>
      </c>
      <c r="Z4" s="12">
        <v>82045</v>
      </c>
      <c r="AA4" s="13">
        <f>Z4/X4-1</f>
        <v>-5.409456172106486E-2</v>
      </c>
      <c r="AB4" s="12">
        <v>91140</v>
      </c>
      <c r="AC4" s="13">
        <f>AB4/Z4-1</f>
        <v>0.11085379974404286</v>
      </c>
      <c r="AD4" s="12">
        <v>94397</v>
      </c>
      <c r="AE4" s="13">
        <f>AD4/AB4-1</f>
        <v>3.5736229975861233E-2</v>
      </c>
      <c r="AF4" s="12">
        <v>104201</v>
      </c>
      <c r="AG4" s="13">
        <f>AF4/AD4-1</f>
        <v>0.10385923281460219</v>
      </c>
      <c r="AH4" s="12">
        <v>100787</v>
      </c>
      <c r="AI4" s="13">
        <f>AH4/AF4-1</f>
        <v>-3.2763601117071772E-2</v>
      </c>
    </row>
    <row r="5" spans="1:35" ht="13.9" x14ac:dyDescent="0.25">
      <c r="A5" s="15" t="s">
        <v>3</v>
      </c>
      <c r="B5" s="44" t="s">
        <v>2</v>
      </c>
      <c r="C5" s="29" t="s">
        <v>2</v>
      </c>
      <c r="D5" s="44" t="s">
        <v>2</v>
      </c>
      <c r="E5" s="29" t="s">
        <v>2</v>
      </c>
      <c r="F5" s="44" t="s">
        <v>2</v>
      </c>
      <c r="G5" s="29" t="s">
        <v>2</v>
      </c>
      <c r="H5" s="44" t="s">
        <v>2</v>
      </c>
      <c r="I5" s="29" t="s">
        <v>2</v>
      </c>
      <c r="J5" s="18">
        <v>750</v>
      </c>
      <c r="K5" s="29" t="s">
        <v>2</v>
      </c>
      <c r="L5" s="18">
        <v>750</v>
      </c>
      <c r="M5" s="19">
        <f t="shared" ref="M5:M21" si="0">L5/J5-1</f>
        <v>0</v>
      </c>
      <c r="N5" s="18">
        <v>750</v>
      </c>
      <c r="O5" s="19">
        <f t="shared" ref="O5:O24" si="1">N5/L5-1</f>
        <v>0</v>
      </c>
      <c r="P5" s="18">
        <v>750</v>
      </c>
      <c r="Q5" s="19">
        <f t="shared" ref="Q5:Q24" si="2">P5/N5-1</f>
        <v>0</v>
      </c>
      <c r="R5" s="18">
        <v>750</v>
      </c>
      <c r="S5" s="19">
        <f t="shared" ref="S5:S24" si="3">R5/P5-1</f>
        <v>0</v>
      </c>
      <c r="T5" s="18">
        <v>750</v>
      </c>
      <c r="U5" s="19">
        <f t="shared" ref="U5:U22" si="4">T5/R5-1</f>
        <v>0</v>
      </c>
      <c r="V5" s="18">
        <v>750</v>
      </c>
      <c r="W5" s="19">
        <f t="shared" ref="W5:W23" si="5">V5/T5-1</f>
        <v>0</v>
      </c>
      <c r="X5" s="18">
        <v>750</v>
      </c>
      <c r="Y5" s="19">
        <f t="shared" ref="Y5:Y23" si="6">X5/V5-1</f>
        <v>0</v>
      </c>
      <c r="Z5" s="18">
        <v>750</v>
      </c>
      <c r="AA5" s="19">
        <f t="shared" ref="AA5:AA24" si="7">Z5/X5-1</f>
        <v>0</v>
      </c>
      <c r="AB5" s="18">
        <v>750</v>
      </c>
      <c r="AC5" s="19">
        <f t="shared" ref="AC5:AC24" si="8">AB5/Z5-1</f>
        <v>0</v>
      </c>
      <c r="AD5" s="18">
        <v>750</v>
      </c>
      <c r="AE5" s="19">
        <f t="shared" ref="AE5:AE24" si="9">AD5/AB5-1</f>
        <v>0</v>
      </c>
      <c r="AF5" s="18">
        <v>750</v>
      </c>
      <c r="AG5" s="19">
        <f t="shared" ref="AG5:AG24" si="10">AF5/AD5-1</f>
        <v>0</v>
      </c>
      <c r="AH5" s="18">
        <v>750</v>
      </c>
      <c r="AI5" s="19">
        <f t="shared" ref="AI5:AI24" si="11">AH5/AF5-1</f>
        <v>0</v>
      </c>
    </row>
    <row r="6" spans="1:35" ht="13.9" x14ac:dyDescent="0.25">
      <c r="A6" s="15" t="s">
        <v>4</v>
      </c>
      <c r="B6" s="44" t="s">
        <v>2</v>
      </c>
      <c r="C6" s="29" t="s">
        <v>2</v>
      </c>
      <c r="D6" s="44" t="s">
        <v>2</v>
      </c>
      <c r="E6" s="29" t="s">
        <v>2</v>
      </c>
      <c r="F6" s="44" t="s">
        <v>2</v>
      </c>
      <c r="G6" s="29" t="s">
        <v>2</v>
      </c>
      <c r="H6" s="44" t="s">
        <v>2</v>
      </c>
      <c r="I6" s="29" t="s">
        <v>2</v>
      </c>
      <c r="J6" s="18">
        <v>31284</v>
      </c>
      <c r="K6" s="29" t="s">
        <v>2</v>
      </c>
      <c r="L6" s="18">
        <v>36261</v>
      </c>
      <c r="M6" s="19">
        <f t="shared" si="0"/>
        <v>0.15909090909090917</v>
      </c>
      <c r="N6" s="18">
        <v>36510</v>
      </c>
      <c r="O6" s="19">
        <f t="shared" si="1"/>
        <v>6.8668817738066767E-3</v>
      </c>
      <c r="P6" s="18">
        <v>38740</v>
      </c>
      <c r="Q6" s="19">
        <f t="shared" si="2"/>
        <v>6.1079156395507983E-2</v>
      </c>
      <c r="R6" s="18">
        <v>40270</v>
      </c>
      <c r="S6" s="19">
        <f t="shared" si="3"/>
        <v>3.9494062983995937E-2</v>
      </c>
      <c r="T6" s="18">
        <v>42473</v>
      </c>
      <c r="U6" s="19">
        <f t="shared" si="4"/>
        <v>5.4705736280109329E-2</v>
      </c>
      <c r="V6" s="18">
        <v>45055</v>
      </c>
      <c r="W6" s="19">
        <f t="shared" si="5"/>
        <v>6.0791561698019914E-2</v>
      </c>
      <c r="X6" s="18">
        <v>47034</v>
      </c>
      <c r="Y6" s="19">
        <f t="shared" si="6"/>
        <v>4.3924092775496693E-2</v>
      </c>
      <c r="Z6" s="18">
        <v>38857</v>
      </c>
      <c r="AA6" s="19">
        <f t="shared" si="7"/>
        <v>-0.17385295743504703</v>
      </c>
      <c r="AB6" s="18">
        <v>40001</v>
      </c>
      <c r="AC6" s="19">
        <f t="shared" si="8"/>
        <v>2.9441284710605586E-2</v>
      </c>
      <c r="AD6" s="18">
        <v>44623</v>
      </c>
      <c r="AE6" s="19">
        <f t="shared" si="9"/>
        <v>0.11554711132221684</v>
      </c>
      <c r="AF6" s="18">
        <v>40473</v>
      </c>
      <c r="AG6" s="19">
        <f t="shared" si="10"/>
        <v>-9.3001367008045177E-2</v>
      </c>
      <c r="AH6" s="18">
        <v>40786</v>
      </c>
      <c r="AI6" s="19">
        <f t="shared" si="11"/>
        <v>7.7335507622364741E-3</v>
      </c>
    </row>
    <row r="7" spans="1:35" ht="13.9" x14ac:dyDescent="0.25">
      <c r="A7" s="15" t="s">
        <v>5</v>
      </c>
      <c r="B7" s="44" t="s">
        <v>2</v>
      </c>
      <c r="C7" s="29" t="s">
        <v>2</v>
      </c>
      <c r="D7" s="44" t="s">
        <v>2</v>
      </c>
      <c r="E7" s="29" t="s">
        <v>2</v>
      </c>
      <c r="F7" s="44" t="s">
        <v>2</v>
      </c>
      <c r="G7" s="29" t="s">
        <v>2</v>
      </c>
      <c r="H7" s="44" t="s">
        <v>2</v>
      </c>
      <c r="I7" s="29" t="s">
        <v>2</v>
      </c>
      <c r="J7" s="18">
        <v>2800</v>
      </c>
      <c r="K7" s="29" t="s">
        <v>2</v>
      </c>
      <c r="L7" s="18">
        <v>2800</v>
      </c>
      <c r="M7" s="19">
        <f t="shared" si="0"/>
        <v>0</v>
      </c>
      <c r="N7" s="18">
        <v>3500</v>
      </c>
      <c r="O7" s="19">
        <f t="shared" si="1"/>
        <v>0.25</v>
      </c>
      <c r="P7" s="18">
        <v>4000</v>
      </c>
      <c r="Q7" s="19">
        <f t="shared" si="2"/>
        <v>0.14285714285714279</v>
      </c>
      <c r="R7" s="18">
        <v>4000</v>
      </c>
      <c r="S7" s="19">
        <f t="shared" si="3"/>
        <v>0</v>
      </c>
      <c r="T7" s="18">
        <v>4100</v>
      </c>
      <c r="U7" s="19">
        <f t="shared" si="4"/>
        <v>2.4999999999999911E-2</v>
      </c>
      <c r="V7" s="18">
        <v>4500</v>
      </c>
      <c r="W7" s="19">
        <f t="shared" si="5"/>
        <v>9.7560975609756184E-2</v>
      </c>
      <c r="X7" s="18">
        <v>4000</v>
      </c>
      <c r="Y7" s="19">
        <f t="shared" si="6"/>
        <v>-0.11111111111111116</v>
      </c>
      <c r="Z7" s="18">
        <v>4000</v>
      </c>
      <c r="AA7" s="19">
        <f t="shared" si="7"/>
        <v>0</v>
      </c>
      <c r="AB7" s="18">
        <v>4000</v>
      </c>
      <c r="AC7" s="19">
        <f t="shared" si="8"/>
        <v>0</v>
      </c>
      <c r="AD7" s="18">
        <v>6000</v>
      </c>
      <c r="AE7" s="19">
        <f t="shared" si="9"/>
        <v>0.5</v>
      </c>
      <c r="AF7" s="18">
        <v>6500</v>
      </c>
      <c r="AG7" s="19">
        <f t="shared" si="10"/>
        <v>8.3333333333333259E-2</v>
      </c>
      <c r="AH7" s="18">
        <v>6500</v>
      </c>
      <c r="AI7" s="19">
        <f t="shared" si="11"/>
        <v>0</v>
      </c>
    </row>
    <row r="8" spans="1:35" ht="13.9" x14ac:dyDescent="0.25">
      <c r="A8" s="15" t="s">
        <v>6</v>
      </c>
      <c r="B8" s="44" t="s">
        <v>2</v>
      </c>
      <c r="C8" s="29" t="s">
        <v>2</v>
      </c>
      <c r="D8" s="44" t="s">
        <v>2</v>
      </c>
      <c r="E8" s="29" t="s">
        <v>2</v>
      </c>
      <c r="F8" s="44" t="s">
        <v>2</v>
      </c>
      <c r="G8" s="29" t="s">
        <v>2</v>
      </c>
      <c r="H8" s="44" t="s">
        <v>2</v>
      </c>
      <c r="I8" s="29" t="s">
        <v>2</v>
      </c>
      <c r="J8" s="18">
        <v>1381</v>
      </c>
      <c r="K8" s="29" t="s">
        <v>2</v>
      </c>
      <c r="L8" s="18">
        <v>1792</v>
      </c>
      <c r="M8" s="19">
        <f t="shared" si="0"/>
        <v>0.29761042722664732</v>
      </c>
      <c r="N8" s="18">
        <v>1651</v>
      </c>
      <c r="O8" s="19">
        <f t="shared" si="1"/>
        <v>-7.8683035714285698E-2</v>
      </c>
      <c r="P8" s="18">
        <v>1737</v>
      </c>
      <c r="Q8" s="19">
        <f t="shared" si="2"/>
        <v>5.2089642640823719E-2</v>
      </c>
      <c r="R8" s="18">
        <v>1112</v>
      </c>
      <c r="S8" s="19">
        <f t="shared" si="3"/>
        <v>-0.35981577432354639</v>
      </c>
      <c r="T8" s="18">
        <v>3224</v>
      </c>
      <c r="U8" s="19">
        <f t="shared" si="4"/>
        <v>1.8992805755395685</v>
      </c>
      <c r="V8" s="18">
        <v>1840</v>
      </c>
      <c r="W8" s="19">
        <f t="shared" si="5"/>
        <v>-0.42928039702233256</v>
      </c>
      <c r="X8" s="18">
        <v>1502</v>
      </c>
      <c r="Y8" s="19">
        <f t="shared" si="6"/>
        <v>-0.18369565217391304</v>
      </c>
      <c r="Z8" s="18">
        <v>1763</v>
      </c>
      <c r="AA8" s="19">
        <f t="shared" si="7"/>
        <v>0.17376830892143813</v>
      </c>
      <c r="AB8" s="18">
        <v>2630</v>
      </c>
      <c r="AC8" s="19">
        <f t="shared" si="8"/>
        <v>0.49177538287010769</v>
      </c>
      <c r="AD8" s="18">
        <v>2467</v>
      </c>
      <c r="AE8" s="19">
        <f t="shared" si="9"/>
        <v>-6.1977186311787058E-2</v>
      </c>
      <c r="AF8" s="18">
        <v>2776</v>
      </c>
      <c r="AG8" s="19">
        <f t="shared" si="10"/>
        <v>0.12525334414268352</v>
      </c>
      <c r="AH8" s="18">
        <v>2660</v>
      </c>
      <c r="AI8" s="19">
        <f t="shared" si="11"/>
        <v>-4.17867435158501E-2</v>
      </c>
    </row>
    <row r="9" spans="1:35" ht="13.9" x14ac:dyDescent="0.25">
      <c r="A9" s="15" t="s">
        <v>7</v>
      </c>
      <c r="B9" s="44" t="s">
        <v>2</v>
      </c>
      <c r="C9" s="29" t="s">
        <v>2</v>
      </c>
      <c r="D9" s="44" t="s">
        <v>2</v>
      </c>
      <c r="E9" s="29" t="s">
        <v>2</v>
      </c>
      <c r="F9" s="44" t="s">
        <v>2</v>
      </c>
      <c r="G9" s="29" t="s">
        <v>2</v>
      </c>
      <c r="H9" s="44" t="s">
        <v>2</v>
      </c>
      <c r="I9" s="29" t="s">
        <v>2</v>
      </c>
      <c r="J9" s="18">
        <v>4667</v>
      </c>
      <c r="K9" s="29" t="s">
        <v>2</v>
      </c>
      <c r="L9" s="18">
        <v>7046</v>
      </c>
      <c r="M9" s="19">
        <f t="shared" si="0"/>
        <v>0.50974930362116999</v>
      </c>
      <c r="N9" s="18">
        <v>4813</v>
      </c>
      <c r="O9" s="19">
        <f t="shared" si="1"/>
        <v>-0.3169173999432302</v>
      </c>
      <c r="P9" s="18">
        <v>3322</v>
      </c>
      <c r="Q9" s="19">
        <f t="shared" si="2"/>
        <v>-0.30978599626012882</v>
      </c>
      <c r="R9" s="18">
        <v>7345</v>
      </c>
      <c r="S9" s="19">
        <f t="shared" si="3"/>
        <v>1.2110174593618304</v>
      </c>
      <c r="T9" s="18">
        <f>4485-T10</f>
        <v>4269</v>
      </c>
      <c r="U9" s="19">
        <f t="shared" si="4"/>
        <v>-0.418788291354663</v>
      </c>
      <c r="V9" s="18">
        <f>1462+15012</f>
        <v>16474</v>
      </c>
      <c r="W9" s="19">
        <f t="shared" si="5"/>
        <v>2.8589833684703678</v>
      </c>
      <c r="X9" s="18">
        <f>3317-X10</f>
        <v>3083</v>
      </c>
      <c r="Y9" s="19">
        <f t="shared" si="6"/>
        <v>-0.81285662255675617</v>
      </c>
      <c r="Z9" s="18">
        <v>2119</v>
      </c>
      <c r="AA9" s="19">
        <f t="shared" si="7"/>
        <v>-0.31268245215698998</v>
      </c>
      <c r="AB9" s="18">
        <v>2663</v>
      </c>
      <c r="AC9" s="19">
        <f t="shared" si="8"/>
        <v>0.25672487022180279</v>
      </c>
      <c r="AD9" s="18">
        <v>6849</v>
      </c>
      <c r="AE9" s="19">
        <f t="shared" si="9"/>
        <v>1.5719113781449492</v>
      </c>
      <c r="AF9" s="18">
        <v>11180</v>
      </c>
      <c r="AG9" s="19">
        <f t="shared" si="10"/>
        <v>0.6323550883340634</v>
      </c>
      <c r="AH9" s="18">
        <v>2462</v>
      </c>
      <c r="AI9" s="19">
        <f t="shared" si="11"/>
        <v>-0.77978533094812164</v>
      </c>
    </row>
    <row r="10" spans="1:35" ht="13.9" x14ac:dyDescent="0.25">
      <c r="A10" s="15" t="s">
        <v>8</v>
      </c>
      <c r="B10" s="44" t="s">
        <v>2</v>
      </c>
      <c r="C10" s="29" t="s">
        <v>2</v>
      </c>
      <c r="D10" s="44" t="s">
        <v>2</v>
      </c>
      <c r="E10" s="29" t="s">
        <v>2</v>
      </c>
      <c r="F10" s="44" t="s">
        <v>2</v>
      </c>
      <c r="G10" s="29" t="s">
        <v>2</v>
      </c>
      <c r="H10" s="44" t="s">
        <v>2</v>
      </c>
      <c r="I10" s="29" t="s">
        <v>2</v>
      </c>
      <c r="J10" s="18">
        <v>150</v>
      </c>
      <c r="K10" s="29" t="s">
        <v>2</v>
      </c>
      <c r="L10" s="18">
        <v>268</v>
      </c>
      <c r="M10" s="19">
        <f t="shared" si="0"/>
        <v>0.78666666666666663</v>
      </c>
      <c r="N10" s="18">
        <v>156</v>
      </c>
      <c r="O10" s="19">
        <f t="shared" si="1"/>
        <v>-0.41791044776119401</v>
      </c>
      <c r="P10" s="18">
        <v>284</v>
      </c>
      <c r="Q10" s="19">
        <f t="shared" si="2"/>
        <v>0.82051282051282048</v>
      </c>
      <c r="R10" s="18">
        <v>312</v>
      </c>
      <c r="S10" s="19">
        <f t="shared" si="3"/>
        <v>9.8591549295774739E-2</v>
      </c>
      <c r="T10" s="18">
        <v>216</v>
      </c>
      <c r="U10" s="19">
        <f t="shared" si="4"/>
        <v>-0.30769230769230771</v>
      </c>
      <c r="V10" s="18">
        <f>238+1500</f>
        <v>1738</v>
      </c>
      <c r="W10" s="19">
        <f t="shared" si="5"/>
        <v>7.0462962962962958</v>
      </c>
      <c r="X10" s="18">
        <v>234</v>
      </c>
      <c r="Y10" s="19">
        <f t="shared" si="6"/>
        <v>-0.86536248561565021</v>
      </c>
      <c r="Z10" s="18">
        <f>301+6000</f>
        <v>6301</v>
      </c>
      <c r="AA10" s="19">
        <f t="shared" si="7"/>
        <v>25.927350427350426</v>
      </c>
      <c r="AB10" s="18">
        <v>8242</v>
      </c>
      <c r="AC10" s="19">
        <f t="shared" si="8"/>
        <v>0.30804634185049995</v>
      </c>
      <c r="AD10" s="18">
        <v>349</v>
      </c>
      <c r="AE10" s="19">
        <f t="shared" si="9"/>
        <v>-0.95765590876000972</v>
      </c>
      <c r="AF10" s="18">
        <v>330</v>
      </c>
      <c r="AG10" s="19">
        <f t="shared" si="10"/>
        <v>-5.4441260744985676E-2</v>
      </c>
      <c r="AH10" s="18">
        <v>307</v>
      </c>
      <c r="AI10" s="19">
        <f t="shared" si="11"/>
        <v>-6.9696969696969702E-2</v>
      </c>
    </row>
    <row r="11" spans="1:35" ht="13.9" x14ac:dyDescent="0.25">
      <c r="A11" s="15" t="s">
        <v>9</v>
      </c>
      <c r="B11" s="44" t="s">
        <v>2</v>
      </c>
      <c r="C11" s="29" t="s">
        <v>2</v>
      </c>
      <c r="D11" s="44" t="s">
        <v>2</v>
      </c>
      <c r="E11" s="29" t="s">
        <v>2</v>
      </c>
      <c r="F11" s="44" t="s">
        <v>2</v>
      </c>
      <c r="G11" s="29" t="s">
        <v>2</v>
      </c>
      <c r="H11" s="44" t="s">
        <v>2</v>
      </c>
      <c r="I11" s="29" t="s">
        <v>2</v>
      </c>
      <c r="J11" s="18">
        <v>2281</v>
      </c>
      <c r="K11" s="29" t="s">
        <v>2</v>
      </c>
      <c r="L11" s="18">
        <v>2442</v>
      </c>
      <c r="M11" s="19">
        <f t="shared" si="0"/>
        <v>7.0583077597544897E-2</v>
      </c>
      <c r="N11" s="18">
        <v>2667</v>
      </c>
      <c r="O11" s="19">
        <f t="shared" si="1"/>
        <v>9.2137592137592206E-2</v>
      </c>
      <c r="P11" s="18">
        <v>2634</v>
      </c>
      <c r="Q11" s="19">
        <f t="shared" si="2"/>
        <v>-1.237345331833517E-2</v>
      </c>
      <c r="R11" s="18">
        <v>2633</v>
      </c>
      <c r="S11" s="19">
        <f t="shared" si="3"/>
        <v>-3.7965072133638866E-4</v>
      </c>
      <c r="T11" s="18">
        <v>5743</v>
      </c>
      <c r="U11" s="19">
        <f t="shared" si="4"/>
        <v>1.1811621724268897</v>
      </c>
      <c r="V11" s="18">
        <v>6384</v>
      </c>
      <c r="W11" s="19">
        <f t="shared" si="5"/>
        <v>0.11161413895176731</v>
      </c>
      <c r="X11" s="18">
        <v>4285</v>
      </c>
      <c r="Y11" s="19">
        <f t="shared" si="6"/>
        <v>-0.32879072681704258</v>
      </c>
      <c r="Z11" s="18">
        <v>5712</v>
      </c>
      <c r="AA11" s="19">
        <f t="shared" si="7"/>
        <v>0.33302217036172688</v>
      </c>
      <c r="AB11" s="18">
        <v>5723</v>
      </c>
      <c r="AC11" s="19">
        <f t="shared" si="8"/>
        <v>1.9257703081232425E-3</v>
      </c>
      <c r="AD11" s="18">
        <v>5344</v>
      </c>
      <c r="AE11" s="19">
        <f t="shared" si="9"/>
        <v>-6.6224008387209543E-2</v>
      </c>
      <c r="AF11" s="18">
        <v>14384</v>
      </c>
      <c r="AG11" s="19">
        <f t="shared" si="10"/>
        <v>1.691616766467066</v>
      </c>
      <c r="AH11" s="18">
        <v>20037</v>
      </c>
      <c r="AI11" s="19">
        <f t="shared" si="11"/>
        <v>0.39300611790878759</v>
      </c>
    </row>
    <row r="12" spans="1:35" ht="13.9" x14ac:dyDescent="0.25">
      <c r="A12" s="15" t="s">
        <v>10</v>
      </c>
      <c r="B12" s="44" t="s">
        <v>2</v>
      </c>
      <c r="C12" s="29" t="s">
        <v>2</v>
      </c>
      <c r="D12" s="44" t="s">
        <v>2</v>
      </c>
      <c r="E12" s="29" t="s">
        <v>2</v>
      </c>
      <c r="F12" s="44" t="s">
        <v>2</v>
      </c>
      <c r="G12" s="29" t="s">
        <v>2</v>
      </c>
      <c r="H12" s="44" t="s">
        <v>2</v>
      </c>
      <c r="I12" s="29" t="s">
        <v>2</v>
      </c>
      <c r="J12" s="18">
        <v>9932</v>
      </c>
      <c r="K12" s="29" t="s">
        <v>2</v>
      </c>
      <c r="L12" s="18">
        <v>10147</v>
      </c>
      <c r="M12" s="19">
        <f t="shared" si="0"/>
        <v>2.1647200966572688E-2</v>
      </c>
      <c r="N12" s="18">
        <v>10397</v>
      </c>
      <c r="O12" s="19">
        <f t="shared" si="1"/>
        <v>2.4637823987385454E-2</v>
      </c>
      <c r="P12" s="18">
        <v>11111</v>
      </c>
      <c r="Q12" s="19">
        <f t="shared" si="2"/>
        <v>6.8673655862268035E-2</v>
      </c>
      <c r="R12" s="18">
        <v>14132</v>
      </c>
      <c r="S12" s="19">
        <f t="shared" si="3"/>
        <v>0.27189271892718936</v>
      </c>
      <c r="T12" s="18">
        <v>22478</v>
      </c>
      <c r="U12" s="19">
        <f t="shared" si="4"/>
        <v>0.59057458250778372</v>
      </c>
      <c r="V12" s="18">
        <v>17940</v>
      </c>
      <c r="W12" s="19">
        <f t="shared" si="5"/>
        <v>-0.2018862888157309</v>
      </c>
      <c r="X12" s="18">
        <v>15584</v>
      </c>
      <c r="Y12" s="19">
        <f t="shared" si="6"/>
        <v>-0.13132664437012265</v>
      </c>
      <c r="Z12" s="18">
        <v>11815</v>
      </c>
      <c r="AA12" s="19">
        <f t="shared" si="7"/>
        <v>-0.2418506160164271</v>
      </c>
      <c r="AB12" s="18">
        <v>12127</v>
      </c>
      <c r="AC12" s="19">
        <f t="shared" si="8"/>
        <v>2.6407109606432444E-2</v>
      </c>
      <c r="AD12" s="18">
        <v>14415</v>
      </c>
      <c r="AE12" s="19">
        <f t="shared" si="9"/>
        <v>0.18866991011791878</v>
      </c>
      <c r="AF12" s="18">
        <v>13563</v>
      </c>
      <c r="AG12" s="19">
        <f t="shared" si="10"/>
        <v>-5.9105098855358973E-2</v>
      </c>
      <c r="AH12" s="18">
        <v>10740</v>
      </c>
      <c r="AI12" s="19">
        <f t="shared" si="11"/>
        <v>-0.20813979208139788</v>
      </c>
    </row>
    <row r="13" spans="1:35" ht="13.9" x14ac:dyDescent="0.25">
      <c r="A13" s="15" t="s">
        <v>11</v>
      </c>
      <c r="B13" s="44" t="s">
        <v>2</v>
      </c>
      <c r="C13" s="29" t="s">
        <v>2</v>
      </c>
      <c r="D13" s="44" t="s">
        <v>2</v>
      </c>
      <c r="E13" s="29" t="s">
        <v>2</v>
      </c>
      <c r="F13" s="44" t="s">
        <v>2</v>
      </c>
      <c r="G13" s="29" t="s">
        <v>2</v>
      </c>
      <c r="H13" s="44" t="s">
        <v>2</v>
      </c>
      <c r="I13" s="29" t="s">
        <v>2</v>
      </c>
      <c r="J13" s="18">
        <v>135</v>
      </c>
      <c r="K13" s="29" t="s">
        <v>2</v>
      </c>
      <c r="L13" s="18">
        <v>146</v>
      </c>
      <c r="M13" s="19">
        <f t="shared" si="0"/>
        <v>8.1481481481481488E-2</v>
      </c>
      <c r="N13" s="18">
        <v>150</v>
      </c>
      <c r="O13" s="19">
        <f t="shared" si="1"/>
        <v>2.7397260273972712E-2</v>
      </c>
      <c r="P13" s="18">
        <v>124</v>
      </c>
      <c r="Q13" s="19">
        <f t="shared" si="2"/>
        <v>-0.17333333333333334</v>
      </c>
      <c r="R13" s="18">
        <v>99</v>
      </c>
      <c r="S13" s="19">
        <f t="shared" si="3"/>
        <v>-0.20161290322580649</v>
      </c>
      <c r="T13" s="18">
        <v>123</v>
      </c>
      <c r="U13" s="19">
        <f t="shared" si="4"/>
        <v>0.24242424242424243</v>
      </c>
      <c r="V13" s="18">
        <v>514</v>
      </c>
      <c r="W13" s="19">
        <f t="shared" si="5"/>
        <v>3.178861788617886</v>
      </c>
      <c r="X13" s="18">
        <v>98</v>
      </c>
      <c r="Y13" s="19">
        <f t="shared" si="6"/>
        <v>-0.80933852140077822</v>
      </c>
      <c r="Z13" s="18">
        <v>198</v>
      </c>
      <c r="AA13" s="19">
        <f t="shared" si="7"/>
        <v>1.0204081632653059</v>
      </c>
      <c r="AB13" s="18">
        <v>233</v>
      </c>
      <c r="AC13" s="19">
        <f t="shared" si="8"/>
        <v>0.17676767676767668</v>
      </c>
      <c r="AD13" s="18">
        <v>108</v>
      </c>
      <c r="AE13" s="19">
        <f t="shared" si="9"/>
        <v>-0.53648068669527893</v>
      </c>
      <c r="AF13" s="18">
        <v>462</v>
      </c>
      <c r="AG13" s="19">
        <f t="shared" si="10"/>
        <v>3.2777777777777777</v>
      </c>
      <c r="AH13" s="18">
        <v>564</v>
      </c>
      <c r="AI13" s="19">
        <f t="shared" si="11"/>
        <v>0.22077922077922074</v>
      </c>
    </row>
    <row r="14" spans="1:35" ht="13.9" x14ac:dyDescent="0.25">
      <c r="A14" s="15" t="s">
        <v>12</v>
      </c>
      <c r="B14" s="44" t="s">
        <v>2</v>
      </c>
      <c r="C14" s="29" t="s">
        <v>2</v>
      </c>
      <c r="D14" s="44" t="s">
        <v>2</v>
      </c>
      <c r="E14" s="29" t="s">
        <v>2</v>
      </c>
      <c r="F14" s="44" t="s">
        <v>2</v>
      </c>
      <c r="G14" s="29" t="s">
        <v>2</v>
      </c>
      <c r="H14" s="44" t="s">
        <v>2</v>
      </c>
      <c r="I14" s="29" t="s">
        <v>2</v>
      </c>
      <c r="J14" s="18">
        <v>5915</v>
      </c>
      <c r="K14" s="29" t="s">
        <v>2</v>
      </c>
      <c r="L14" s="18">
        <v>4745</v>
      </c>
      <c r="M14" s="19">
        <f t="shared" si="0"/>
        <v>-0.19780219780219777</v>
      </c>
      <c r="N14" s="18">
        <v>5577</v>
      </c>
      <c r="O14" s="19">
        <f t="shared" si="1"/>
        <v>0.1753424657534246</v>
      </c>
      <c r="P14" s="18">
        <v>5371</v>
      </c>
      <c r="Q14" s="19">
        <f t="shared" si="2"/>
        <v>-3.6937421552806216E-2</v>
      </c>
      <c r="R14" s="18">
        <v>5469</v>
      </c>
      <c r="S14" s="19">
        <f t="shared" si="3"/>
        <v>1.8246136659839873E-2</v>
      </c>
      <c r="T14" s="18">
        <v>5731</v>
      </c>
      <c r="U14" s="19">
        <f t="shared" si="4"/>
        <v>4.7906381422563538E-2</v>
      </c>
      <c r="V14" s="18">
        <v>6067</v>
      </c>
      <c r="W14" s="19">
        <f t="shared" si="5"/>
        <v>5.8628511603559641E-2</v>
      </c>
      <c r="X14" s="18">
        <v>6711</v>
      </c>
      <c r="Y14" s="19">
        <f t="shared" si="6"/>
        <v>0.10614801384539319</v>
      </c>
      <c r="Z14" s="18">
        <v>7168</v>
      </c>
      <c r="AA14" s="19">
        <f t="shared" si="7"/>
        <v>6.8097153926389487E-2</v>
      </c>
      <c r="AB14" s="18">
        <v>10781</v>
      </c>
      <c r="AC14" s="19">
        <f t="shared" si="8"/>
        <v>0.5040457589285714</v>
      </c>
      <c r="AD14" s="18">
        <v>9623</v>
      </c>
      <c r="AE14" s="19">
        <f t="shared" si="9"/>
        <v>-0.10741118634635005</v>
      </c>
      <c r="AF14" s="18">
        <v>9751</v>
      </c>
      <c r="AG14" s="19">
        <f t="shared" si="10"/>
        <v>1.3301465239530241E-2</v>
      </c>
      <c r="AH14" s="18">
        <v>12892</v>
      </c>
      <c r="AI14" s="19">
        <f t="shared" si="11"/>
        <v>0.32212080812224397</v>
      </c>
    </row>
    <row r="15" spans="1:35" ht="13.9" x14ac:dyDescent="0.25">
      <c r="A15" s="15" t="s">
        <v>13</v>
      </c>
      <c r="B15" s="44" t="s">
        <v>2</v>
      </c>
      <c r="C15" s="29" t="s">
        <v>2</v>
      </c>
      <c r="D15" s="44" t="s">
        <v>2</v>
      </c>
      <c r="E15" s="29" t="s">
        <v>2</v>
      </c>
      <c r="F15" s="44" t="s">
        <v>2</v>
      </c>
      <c r="G15" s="29" t="s">
        <v>2</v>
      </c>
      <c r="H15" s="44" t="s">
        <v>2</v>
      </c>
      <c r="I15" s="29" t="s">
        <v>2</v>
      </c>
      <c r="J15" s="18">
        <v>2352</v>
      </c>
      <c r="K15" s="29" t="s">
        <v>2</v>
      </c>
      <c r="L15" s="18">
        <v>2254</v>
      </c>
      <c r="M15" s="19">
        <f t="shared" si="0"/>
        <v>-4.166666666666663E-2</v>
      </c>
      <c r="N15" s="18">
        <v>2306</v>
      </c>
      <c r="O15" s="19">
        <f t="shared" si="1"/>
        <v>2.3070097604259043E-2</v>
      </c>
      <c r="P15" s="18">
        <v>2950</v>
      </c>
      <c r="Q15" s="19">
        <f t="shared" si="2"/>
        <v>0.27927146574154382</v>
      </c>
      <c r="R15" s="18">
        <v>2570</v>
      </c>
      <c r="S15" s="19">
        <f t="shared" si="3"/>
        <v>-0.12881355932203387</v>
      </c>
      <c r="T15" s="18">
        <v>2917</v>
      </c>
      <c r="U15" s="19">
        <f t="shared" si="4"/>
        <v>0.13501945525291825</v>
      </c>
      <c r="V15" s="18">
        <v>3258</v>
      </c>
      <c r="W15" s="19">
        <f t="shared" si="5"/>
        <v>0.11690092560850185</v>
      </c>
      <c r="X15" s="18">
        <v>3456</v>
      </c>
      <c r="Y15" s="19">
        <f t="shared" si="6"/>
        <v>6.0773480662983381E-2</v>
      </c>
      <c r="Z15" s="18">
        <v>3362</v>
      </c>
      <c r="AA15" s="19">
        <f t="shared" si="7"/>
        <v>-2.719907407407407E-2</v>
      </c>
      <c r="AB15" s="18">
        <v>3990</v>
      </c>
      <c r="AC15" s="19">
        <f t="shared" si="8"/>
        <v>0.18679357525282581</v>
      </c>
      <c r="AD15" s="18">
        <v>3869</v>
      </c>
      <c r="AE15" s="19">
        <f t="shared" si="9"/>
        <v>-3.0325814536340867E-2</v>
      </c>
      <c r="AF15" s="18">
        <v>4032</v>
      </c>
      <c r="AG15" s="19">
        <f t="shared" si="10"/>
        <v>4.2129749289222085E-2</v>
      </c>
      <c r="AH15" s="18">
        <v>3089</v>
      </c>
      <c r="AI15" s="19">
        <f t="shared" si="11"/>
        <v>-0.23387896825396826</v>
      </c>
    </row>
    <row r="16" spans="1:35" s="14" customFormat="1" ht="13.9" x14ac:dyDescent="0.25">
      <c r="A16" s="9" t="s">
        <v>14</v>
      </c>
      <c r="B16" s="31">
        <v>1732</v>
      </c>
      <c r="C16" s="32" t="s">
        <v>2</v>
      </c>
      <c r="D16" s="31">
        <v>1281</v>
      </c>
      <c r="E16" s="33">
        <f>D16/B16-1</f>
        <v>-0.26039260969976907</v>
      </c>
      <c r="F16" s="31">
        <v>2067</v>
      </c>
      <c r="G16" s="33">
        <v>0.61358313817330212</v>
      </c>
      <c r="H16" s="31">
        <v>3274</v>
      </c>
      <c r="I16" s="13">
        <f>H16/F16-1</f>
        <v>0.58393807450411228</v>
      </c>
      <c r="J16" s="12">
        <v>3032</v>
      </c>
      <c r="K16" s="13">
        <f t="shared" ref="K16" si="12">J16/H16-1</f>
        <v>-7.3915699450213812E-2</v>
      </c>
      <c r="L16" s="12">
        <v>2818</v>
      </c>
      <c r="M16" s="13">
        <f t="shared" si="0"/>
        <v>-7.0580474934036963E-2</v>
      </c>
      <c r="N16" s="12">
        <v>2316</v>
      </c>
      <c r="O16" s="13">
        <f t="shared" si="1"/>
        <v>-0.17814052519517387</v>
      </c>
      <c r="P16" s="12">
        <v>6379</v>
      </c>
      <c r="Q16" s="13">
        <f t="shared" si="2"/>
        <v>1.7543177892918824</v>
      </c>
      <c r="R16" s="12">
        <v>3037</v>
      </c>
      <c r="S16" s="13">
        <f t="shared" si="3"/>
        <v>-0.52390656842765326</v>
      </c>
      <c r="T16" s="12">
        <v>1758</v>
      </c>
      <c r="U16" s="13">
        <f t="shared" si="4"/>
        <v>-0.42113928218636809</v>
      </c>
      <c r="V16" s="12">
        <v>1625</v>
      </c>
      <c r="W16" s="13">
        <f t="shared" si="5"/>
        <v>-7.5654152445961298E-2</v>
      </c>
      <c r="X16" s="12">
        <v>1003</v>
      </c>
      <c r="Y16" s="13">
        <f t="shared" si="6"/>
        <v>-0.38276923076923075</v>
      </c>
      <c r="Z16" s="12">
        <v>858</v>
      </c>
      <c r="AA16" s="13">
        <f t="shared" si="7"/>
        <v>-0.14456630109670987</v>
      </c>
      <c r="AB16" s="12">
        <v>1252</v>
      </c>
      <c r="AC16" s="13">
        <f t="shared" si="8"/>
        <v>0.45920745920745931</v>
      </c>
      <c r="AD16" s="12">
        <v>1428</v>
      </c>
      <c r="AE16" s="13">
        <f t="shared" si="9"/>
        <v>0.14057507987220452</v>
      </c>
      <c r="AF16" s="12">
        <v>6380</v>
      </c>
      <c r="AG16" s="13">
        <f t="shared" si="10"/>
        <v>3.4677871148459385</v>
      </c>
      <c r="AH16" s="12">
        <v>7965</v>
      </c>
      <c r="AI16" s="13">
        <f t="shared" si="11"/>
        <v>0.24843260188087779</v>
      </c>
    </row>
    <row r="17" spans="1:35" x14ac:dyDescent="0.25">
      <c r="A17" s="15" t="s">
        <v>4</v>
      </c>
      <c r="B17" s="44" t="s">
        <v>2</v>
      </c>
      <c r="C17" s="29" t="s">
        <v>2</v>
      </c>
      <c r="D17" s="44" t="s">
        <v>2</v>
      </c>
      <c r="E17" s="29" t="s">
        <v>2</v>
      </c>
      <c r="F17" s="44" t="s">
        <v>2</v>
      </c>
      <c r="G17" s="29" t="s">
        <v>2</v>
      </c>
      <c r="H17" s="44" t="s">
        <v>2</v>
      </c>
      <c r="I17" s="29" t="s">
        <v>2</v>
      </c>
      <c r="J17" s="18">
        <v>681</v>
      </c>
      <c r="K17" s="29" t="s">
        <v>2</v>
      </c>
      <c r="L17" s="18">
        <v>581</v>
      </c>
      <c r="M17" s="19">
        <f t="shared" si="0"/>
        <v>-0.14684287812041119</v>
      </c>
      <c r="N17" s="16" t="s">
        <v>2</v>
      </c>
      <c r="O17" s="27">
        <v>-1</v>
      </c>
      <c r="P17" s="16" t="s">
        <v>2</v>
      </c>
      <c r="Q17" s="17" t="s">
        <v>2</v>
      </c>
      <c r="R17" s="16" t="s">
        <v>2</v>
      </c>
      <c r="S17" s="17" t="s">
        <v>2</v>
      </c>
      <c r="T17" s="16" t="s">
        <v>2</v>
      </c>
      <c r="U17" s="17" t="s">
        <v>2</v>
      </c>
      <c r="V17" s="16" t="s">
        <v>2</v>
      </c>
      <c r="W17" s="17" t="s">
        <v>2</v>
      </c>
      <c r="X17" s="16" t="s">
        <v>2</v>
      </c>
      <c r="Y17" s="17" t="s">
        <v>2</v>
      </c>
      <c r="Z17" s="16" t="s">
        <v>2</v>
      </c>
      <c r="AA17" s="17" t="s">
        <v>2</v>
      </c>
      <c r="AB17" s="16" t="s">
        <v>2</v>
      </c>
      <c r="AC17" s="17" t="s">
        <v>2</v>
      </c>
      <c r="AD17" s="16" t="s">
        <v>2</v>
      </c>
      <c r="AE17" s="17" t="s">
        <v>2</v>
      </c>
      <c r="AF17" s="18">
        <v>5402</v>
      </c>
      <c r="AG17" s="27">
        <v>1</v>
      </c>
      <c r="AH17" s="18">
        <v>6958</v>
      </c>
      <c r="AI17" s="19">
        <f t="shared" si="11"/>
        <v>0.28804146612365789</v>
      </c>
    </row>
    <row r="18" spans="1:35" x14ac:dyDescent="0.25">
      <c r="A18" s="15" t="s">
        <v>7</v>
      </c>
      <c r="B18" s="44" t="s">
        <v>2</v>
      </c>
      <c r="C18" s="29" t="s">
        <v>2</v>
      </c>
      <c r="D18" s="44" t="s">
        <v>2</v>
      </c>
      <c r="E18" s="29" t="s">
        <v>2</v>
      </c>
      <c r="F18" s="44" t="s">
        <v>2</v>
      </c>
      <c r="G18" s="29" t="s">
        <v>2</v>
      </c>
      <c r="H18" s="44" t="s">
        <v>2</v>
      </c>
      <c r="I18" s="29" t="s">
        <v>2</v>
      </c>
      <c r="J18" s="18">
        <v>612</v>
      </c>
      <c r="K18" s="29" t="s">
        <v>2</v>
      </c>
      <c r="L18" s="18">
        <v>650</v>
      </c>
      <c r="M18" s="19">
        <f t="shared" si="0"/>
        <v>6.2091503267973858E-2</v>
      </c>
      <c r="N18" s="18">
        <v>120</v>
      </c>
      <c r="O18" s="19">
        <f t="shared" si="1"/>
        <v>-0.81538461538461537</v>
      </c>
      <c r="P18" s="18">
        <v>1128</v>
      </c>
      <c r="Q18" s="19">
        <f t="shared" si="2"/>
        <v>8.4</v>
      </c>
      <c r="R18" s="18">
        <v>1665</v>
      </c>
      <c r="S18" s="19">
        <f t="shared" si="3"/>
        <v>0.47606382978723394</v>
      </c>
      <c r="T18" s="16" t="s">
        <v>2</v>
      </c>
      <c r="U18" s="27">
        <v>-1</v>
      </c>
      <c r="V18" s="16" t="s">
        <v>2</v>
      </c>
      <c r="W18" s="17" t="s">
        <v>2</v>
      </c>
      <c r="X18" s="16" t="s">
        <v>2</v>
      </c>
      <c r="Y18" s="17" t="s">
        <v>2</v>
      </c>
      <c r="Z18" s="16" t="s">
        <v>2</v>
      </c>
      <c r="AA18" s="17" t="s">
        <v>2</v>
      </c>
      <c r="AB18" s="16" t="s">
        <v>2</v>
      </c>
      <c r="AC18" s="17" t="s">
        <v>2</v>
      </c>
      <c r="AD18" s="16" t="s">
        <v>2</v>
      </c>
      <c r="AE18" s="17" t="s">
        <v>2</v>
      </c>
      <c r="AF18" s="16" t="s">
        <v>2</v>
      </c>
      <c r="AG18" s="17" t="s">
        <v>2</v>
      </c>
      <c r="AH18" s="16" t="s">
        <v>2</v>
      </c>
      <c r="AI18" s="17" t="s">
        <v>2</v>
      </c>
    </row>
    <row r="19" spans="1:35" x14ac:dyDescent="0.25">
      <c r="A19" s="15" t="s">
        <v>9</v>
      </c>
      <c r="B19" s="44" t="s">
        <v>2</v>
      </c>
      <c r="C19" s="29" t="s">
        <v>2</v>
      </c>
      <c r="D19" s="44" t="s">
        <v>2</v>
      </c>
      <c r="E19" s="29" t="s">
        <v>2</v>
      </c>
      <c r="F19" s="44" t="s">
        <v>2</v>
      </c>
      <c r="G19" s="29" t="s">
        <v>2</v>
      </c>
      <c r="H19" s="44" t="s">
        <v>2</v>
      </c>
      <c r="I19" s="29" t="s">
        <v>2</v>
      </c>
      <c r="J19" s="18">
        <v>1209</v>
      </c>
      <c r="K19" s="29" t="s">
        <v>2</v>
      </c>
      <c r="L19" s="18">
        <v>1161</v>
      </c>
      <c r="M19" s="19">
        <f t="shared" si="0"/>
        <v>-3.9702233250620389E-2</v>
      </c>
      <c r="N19" s="18">
        <v>1013</v>
      </c>
      <c r="O19" s="19">
        <f t="shared" si="1"/>
        <v>-0.12747631352282518</v>
      </c>
      <c r="P19" s="18">
        <v>1380</v>
      </c>
      <c r="Q19" s="19">
        <f t="shared" si="2"/>
        <v>0.36229022704837122</v>
      </c>
      <c r="R19" s="18">
        <v>1372</v>
      </c>
      <c r="S19" s="19">
        <f t="shared" si="3"/>
        <v>-5.7971014492753659E-3</v>
      </c>
      <c r="T19" s="18">
        <v>1758</v>
      </c>
      <c r="U19" s="19">
        <f t="shared" si="4"/>
        <v>0.28134110787172006</v>
      </c>
      <c r="V19" s="18">
        <v>1625</v>
      </c>
      <c r="W19" s="19">
        <f t="shared" si="5"/>
        <v>-7.5654152445961298E-2</v>
      </c>
      <c r="X19" s="18">
        <v>1003</v>
      </c>
      <c r="Y19" s="19">
        <f t="shared" si="6"/>
        <v>-0.38276923076923075</v>
      </c>
      <c r="Z19" s="18">
        <v>858</v>
      </c>
      <c r="AA19" s="19">
        <f t="shared" si="7"/>
        <v>-0.14456630109670987</v>
      </c>
      <c r="AB19" s="18">
        <v>1252</v>
      </c>
      <c r="AC19" s="19">
        <f t="shared" si="8"/>
        <v>0.45920745920745931</v>
      </c>
      <c r="AD19" s="18">
        <v>1428</v>
      </c>
      <c r="AE19" s="19">
        <f t="shared" si="9"/>
        <v>0.14057507987220452</v>
      </c>
      <c r="AF19" s="18">
        <v>978</v>
      </c>
      <c r="AG19" s="19">
        <f t="shared" si="10"/>
        <v>-0.31512605042016806</v>
      </c>
      <c r="AH19" s="18">
        <v>1007</v>
      </c>
      <c r="AI19" s="19">
        <f t="shared" si="11"/>
        <v>2.9652351738241212E-2</v>
      </c>
    </row>
    <row r="20" spans="1:35" ht="13.9" x14ac:dyDescent="0.25">
      <c r="A20" s="15" t="s">
        <v>10</v>
      </c>
      <c r="B20" s="44" t="s">
        <v>2</v>
      </c>
      <c r="C20" s="29" t="s">
        <v>2</v>
      </c>
      <c r="D20" s="44" t="s">
        <v>2</v>
      </c>
      <c r="E20" s="29" t="s">
        <v>2</v>
      </c>
      <c r="F20" s="44" t="s">
        <v>2</v>
      </c>
      <c r="G20" s="29" t="s">
        <v>2</v>
      </c>
      <c r="H20" s="44" t="s">
        <v>2</v>
      </c>
      <c r="I20" s="29" t="s">
        <v>2</v>
      </c>
      <c r="J20" s="18">
        <v>286</v>
      </c>
      <c r="K20" s="29" t="s">
        <v>2</v>
      </c>
      <c r="L20" s="16" t="s">
        <v>2</v>
      </c>
      <c r="M20" s="27">
        <v>-1</v>
      </c>
      <c r="N20" s="18">
        <v>879</v>
      </c>
      <c r="O20" s="28">
        <v>1</v>
      </c>
      <c r="P20" s="18">
        <v>3121</v>
      </c>
      <c r="Q20" s="19">
        <f t="shared" si="2"/>
        <v>2.5506257110352673</v>
      </c>
      <c r="R20" s="16" t="s">
        <v>2</v>
      </c>
      <c r="S20" s="27">
        <v>-1</v>
      </c>
      <c r="T20" s="16" t="s">
        <v>2</v>
      </c>
      <c r="U20" s="17" t="s">
        <v>2</v>
      </c>
      <c r="V20" s="16" t="s">
        <v>2</v>
      </c>
      <c r="W20" s="17" t="s">
        <v>2</v>
      </c>
      <c r="X20" s="16" t="s">
        <v>2</v>
      </c>
      <c r="Y20" s="17" t="s">
        <v>2</v>
      </c>
      <c r="Z20" s="16" t="s">
        <v>2</v>
      </c>
      <c r="AA20" s="17" t="s">
        <v>2</v>
      </c>
      <c r="AB20" s="16" t="s">
        <v>2</v>
      </c>
      <c r="AC20" s="17" t="s">
        <v>2</v>
      </c>
      <c r="AD20" s="16" t="s">
        <v>2</v>
      </c>
      <c r="AE20" s="17" t="s">
        <v>2</v>
      </c>
      <c r="AF20" s="16" t="s">
        <v>2</v>
      </c>
      <c r="AG20" s="17" t="s">
        <v>2</v>
      </c>
      <c r="AH20" s="16" t="s">
        <v>2</v>
      </c>
      <c r="AI20" s="17" t="s">
        <v>2</v>
      </c>
    </row>
    <row r="21" spans="1:35" ht="13.9" x14ac:dyDescent="0.25">
      <c r="A21" s="15" t="s">
        <v>11</v>
      </c>
      <c r="B21" s="44" t="s">
        <v>2</v>
      </c>
      <c r="C21" s="29" t="s">
        <v>2</v>
      </c>
      <c r="D21" s="44" t="s">
        <v>2</v>
      </c>
      <c r="E21" s="29" t="s">
        <v>2</v>
      </c>
      <c r="F21" s="44" t="s">
        <v>2</v>
      </c>
      <c r="G21" s="29" t="s">
        <v>2</v>
      </c>
      <c r="H21" s="44" t="s">
        <v>2</v>
      </c>
      <c r="I21" s="29" t="s">
        <v>2</v>
      </c>
      <c r="J21" s="18">
        <v>244</v>
      </c>
      <c r="K21" s="29" t="s">
        <v>2</v>
      </c>
      <c r="L21" s="18">
        <v>426</v>
      </c>
      <c r="M21" s="19">
        <f t="shared" si="0"/>
        <v>0.74590163934426235</v>
      </c>
      <c r="N21" s="18">
        <v>304</v>
      </c>
      <c r="O21" s="19">
        <f t="shared" si="1"/>
        <v>-0.28638497652582162</v>
      </c>
      <c r="P21" s="18">
        <v>750</v>
      </c>
      <c r="Q21" s="19">
        <f t="shared" si="2"/>
        <v>1.4671052631578947</v>
      </c>
      <c r="R21" s="16" t="s">
        <v>2</v>
      </c>
      <c r="S21" s="27">
        <v>-1</v>
      </c>
      <c r="T21" s="16" t="s">
        <v>2</v>
      </c>
      <c r="U21" s="17" t="s">
        <v>2</v>
      </c>
      <c r="V21" s="16" t="s">
        <v>2</v>
      </c>
      <c r="W21" s="17" t="s">
        <v>2</v>
      </c>
      <c r="X21" s="16" t="s">
        <v>2</v>
      </c>
      <c r="Y21" s="17" t="s">
        <v>2</v>
      </c>
      <c r="Z21" s="16" t="s">
        <v>2</v>
      </c>
      <c r="AA21" s="17" t="s">
        <v>2</v>
      </c>
      <c r="AB21" s="16" t="s">
        <v>2</v>
      </c>
      <c r="AC21" s="17" t="s">
        <v>2</v>
      </c>
      <c r="AD21" s="16" t="s">
        <v>2</v>
      </c>
      <c r="AE21" s="17" t="s">
        <v>2</v>
      </c>
      <c r="AF21" s="16" t="s">
        <v>2</v>
      </c>
      <c r="AG21" s="17" t="s">
        <v>2</v>
      </c>
      <c r="AH21" s="16" t="s">
        <v>2</v>
      </c>
      <c r="AI21" s="17" t="s">
        <v>2</v>
      </c>
    </row>
    <row r="22" spans="1:35" s="14" customFormat="1" ht="13.9" x14ac:dyDescent="0.25">
      <c r="A22" s="9" t="s">
        <v>15</v>
      </c>
      <c r="B22" s="36">
        <v>0</v>
      </c>
      <c r="C22" s="32" t="s">
        <v>2</v>
      </c>
      <c r="D22" s="36">
        <v>0</v>
      </c>
      <c r="E22" s="33">
        <v>0</v>
      </c>
      <c r="F22" s="36">
        <v>0</v>
      </c>
      <c r="G22" s="33">
        <v>0</v>
      </c>
      <c r="H22" s="36">
        <v>0</v>
      </c>
      <c r="I22" s="13">
        <v>0</v>
      </c>
      <c r="J22" s="12">
        <v>0</v>
      </c>
      <c r="K22" s="13">
        <v>0</v>
      </c>
      <c r="L22" s="12">
        <v>1500</v>
      </c>
      <c r="M22" s="45">
        <v>1</v>
      </c>
      <c r="N22" s="12">
        <v>6500</v>
      </c>
      <c r="O22" s="13">
        <f t="shared" si="1"/>
        <v>3.333333333333333</v>
      </c>
      <c r="P22" s="12">
        <v>3386</v>
      </c>
      <c r="Q22" s="13">
        <f t="shared" si="2"/>
        <v>-0.47907692307692307</v>
      </c>
      <c r="R22" s="12">
        <v>2733</v>
      </c>
      <c r="S22" s="13">
        <f t="shared" si="3"/>
        <v>-0.1928529238038984</v>
      </c>
      <c r="T22" s="12">
        <v>429</v>
      </c>
      <c r="U22" s="13">
        <f t="shared" si="4"/>
        <v>-0.8430296377607025</v>
      </c>
      <c r="V22" s="12">
        <v>883</v>
      </c>
      <c r="W22" s="13">
        <f t="shared" si="5"/>
        <v>1.0582750582750582</v>
      </c>
      <c r="X22" s="12">
        <v>1671</v>
      </c>
      <c r="Y22" s="13">
        <f t="shared" si="6"/>
        <v>0.89241223103057754</v>
      </c>
      <c r="Z22" s="12">
        <v>973</v>
      </c>
      <c r="AA22" s="13">
        <f t="shared" si="7"/>
        <v>-0.4177139437462597</v>
      </c>
      <c r="AB22" s="12">
        <v>912</v>
      </c>
      <c r="AC22" s="13">
        <f t="shared" si="8"/>
        <v>-6.2692702980472803E-2</v>
      </c>
      <c r="AD22" s="12">
        <v>789</v>
      </c>
      <c r="AE22" s="13">
        <f t="shared" si="9"/>
        <v>-0.13486842105263153</v>
      </c>
      <c r="AF22" s="12">
        <v>717</v>
      </c>
      <c r="AG22" s="13">
        <f t="shared" si="10"/>
        <v>-9.125475285171103E-2</v>
      </c>
      <c r="AH22" s="12">
        <v>899</v>
      </c>
      <c r="AI22" s="13">
        <f t="shared" si="11"/>
        <v>0.25383542538354265</v>
      </c>
    </row>
    <row r="23" spans="1:35" ht="13.9" x14ac:dyDescent="0.25">
      <c r="A23" s="15" t="s">
        <v>7</v>
      </c>
      <c r="B23" s="34" t="s">
        <v>2</v>
      </c>
      <c r="C23" s="29" t="s">
        <v>2</v>
      </c>
      <c r="D23" s="30" t="s">
        <v>2</v>
      </c>
      <c r="E23" s="37" t="s">
        <v>2</v>
      </c>
      <c r="F23" s="30" t="s">
        <v>2</v>
      </c>
      <c r="G23" s="35" t="s">
        <v>2</v>
      </c>
      <c r="H23" s="30" t="s">
        <v>2</v>
      </c>
      <c r="I23" s="17" t="s">
        <v>2</v>
      </c>
      <c r="J23" s="16" t="s">
        <v>2</v>
      </c>
      <c r="K23" s="17" t="s">
        <v>2</v>
      </c>
      <c r="L23" s="16" t="s">
        <v>2</v>
      </c>
      <c r="M23" s="17" t="s">
        <v>2</v>
      </c>
      <c r="N23" s="18">
        <v>5000</v>
      </c>
      <c r="O23" s="27">
        <v>1</v>
      </c>
      <c r="P23" s="16" t="s">
        <v>2</v>
      </c>
      <c r="Q23" s="27">
        <v>-1</v>
      </c>
      <c r="R23" s="16" t="s">
        <v>2</v>
      </c>
      <c r="S23" s="17" t="s">
        <v>2</v>
      </c>
      <c r="T23" s="18">
        <v>429</v>
      </c>
      <c r="U23" s="27">
        <v>1</v>
      </c>
      <c r="V23" s="18">
        <v>883</v>
      </c>
      <c r="W23" s="19">
        <f t="shared" si="5"/>
        <v>1.0582750582750582</v>
      </c>
      <c r="X23" s="18">
        <v>662</v>
      </c>
      <c r="Y23" s="19">
        <f t="shared" si="6"/>
        <v>-0.2502831257078143</v>
      </c>
      <c r="Z23" s="16" t="s">
        <v>2</v>
      </c>
      <c r="AA23" s="27">
        <v>-1</v>
      </c>
      <c r="AB23" s="16" t="s">
        <v>2</v>
      </c>
      <c r="AC23" s="17" t="s">
        <v>2</v>
      </c>
      <c r="AD23" s="16" t="s">
        <v>2</v>
      </c>
      <c r="AE23" s="17" t="s">
        <v>2</v>
      </c>
      <c r="AF23" s="16" t="s">
        <v>2</v>
      </c>
      <c r="AG23" s="17" t="s">
        <v>2</v>
      </c>
      <c r="AH23" s="16" t="s">
        <v>2</v>
      </c>
      <c r="AI23" s="17" t="s">
        <v>2</v>
      </c>
    </row>
    <row r="24" spans="1:35" ht="13.9" x14ac:dyDescent="0.25">
      <c r="A24" s="20" t="s">
        <v>10</v>
      </c>
      <c r="B24" s="38" t="s">
        <v>2</v>
      </c>
      <c r="C24" s="39" t="s">
        <v>2</v>
      </c>
      <c r="D24" s="40" t="s">
        <v>2</v>
      </c>
      <c r="E24" s="41" t="s">
        <v>2</v>
      </c>
      <c r="F24" s="40" t="s">
        <v>2</v>
      </c>
      <c r="G24" s="42" t="s">
        <v>2</v>
      </c>
      <c r="H24" s="40" t="s">
        <v>2</v>
      </c>
      <c r="I24" s="22" t="s">
        <v>2</v>
      </c>
      <c r="J24" s="21" t="s">
        <v>2</v>
      </c>
      <c r="K24" s="22" t="s">
        <v>2</v>
      </c>
      <c r="L24" s="23">
        <v>1500</v>
      </c>
      <c r="M24" s="46">
        <v>1</v>
      </c>
      <c r="N24" s="23">
        <v>1500</v>
      </c>
      <c r="O24" s="24">
        <f t="shared" si="1"/>
        <v>0</v>
      </c>
      <c r="P24" s="23">
        <v>3386</v>
      </c>
      <c r="Q24" s="24">
        <f t="shared" si="2"/>
        <v>1.2573333333333334</v>
      </c>
      <c r="R24" s="23">
        <v>2733</v>
      </c>
      <c r="S24" s="24">
        <f t="shared" si="3"/>
        <v>-0.1928529238038984</v>
      </c>
      <c r="T24" s="21" t="s">
        <v>2</v>
      </c>
      <c r="U24" s="46">
        <v>-1</v>
      </c>
      <c r="V24" s="21" t="s">
        <v>2</v>
      </c>
      <c r="W24" s="22" t="s">
        <v>2</v>
      </c>
      <c r="X24" s="23">
        <v>1009</v>
      </c>
      <c r="Y24" s="46">
        <v>1</v>
      </c>
      <c r="Z24" s="23">
        <v>973</v>
      </c>
      <c r="AA24" s="24">
        <f t="shared" si="7"/>
        <v>-3.5678889990089169E-2</v>
      </c>
      <c r="AB24" s="23">
        <v>912</v>
      </c>
      <c r="AC24" s="24">
        <f t="shared" si="8"/>
        <v>-6.2692702980472803E-2</v>
      </c>
      <c r="AD24" s="23">
        <v>789</v>
      </c>
      <c r="AE24" s="24">
        <f t="shared" si="9"/>
        <v>-0.13486842105263153</v>
      </c>
      <c r="AF24" s="23">
        <v>717</v>
      </c>
      <c r="AG24" s="24">
        <f t="shared" si="10"/>
        <v>-9.125475285171103E-2</v>
      </c>
      <c r="AH24" s="23">
        <v>899</v>
      </c>
      <c r="AI24" s="24">
        <f t="shared" si="11"/>
        <v>0.25383542538354265</v>
      </c>
    </row>
    <row r="25" spans="1:35" ht="13.9" x14ac:dyDescent="0.25">
      <c r="T25" s="25"/>
      <c r="U25" s="26"/>
      <c r="V25" s="25"/>
      <c r="W25" s="26"/>
    </row>
    <row r="26" spans="1:35" ht="13.9" x14ac:dyDescent="0.25">
      <c r="B26" s="1" t="s">
        <v>18</v>
      </c>
      <c r="T26" s="25"/>
      <c r="U26" s="26"/>
      <c r="V26" s="25"/>
      <c r="W26" s="26"/>
    </row>
    <row r="27" spans="1:35" ht="13.9" x14ac:dyDescent="0.25"/>
    <row r="28" spans="1:35" ht="13.9" x14ac:dyDescent="0.25">
      <c r="B28" s="1" t="s">
        <v>19</v>
      </c>
    </row>
    <row r="29" spans="1:35" ht="13.9" x14ac:dyDescent="0.25"/>
    <row r="30" spans="1:35" x14ac:dyDescent="0.25">
      <c r="B30" s="1" t="s">
        <v>20</v>
      </c>
    </row>
    <row r="31" spans="1:35" ht="13.9" customHeight="1" x14ac:dyDescent="0.25">
      <c r="B31" s="1" t="s">
        <v>21</v>
      </c>
    </row>
    <row r="33" spans="2:2" x14ac:dyDescent="0.25">
      <c r="B33" s="1" t="s">
        <v>22</v>
      </c>
    </row>
    <row r="34" spans="2:2" x14ac:dyDescent="0.25">
      <c r="B34" s="1" t="s">
        <v>23</v>
      </c>
    </row>
    <row r="35" spans="2:2" x14ac:dyDescent="0.25">
      <c r="B35" s="43"/>
    </row>
    <row r="36" spans="2:2" ht="13.9" x14ac:dyDescent="0.25"/>
  </sheetData>
  <mergeCells count="18">
    <mergeCell ref="AD2:AE2"/>
    <mergeCell ref="AF2:AG2"/>
    <mergeCell ref="AH2:AI2"/>
    <mergeCell ref="R2:S2"/>
    <mergeCell ref="T2:U2"/>
    <mergeCell ref="V2:W2"/>
    <mergeCell ref="X2:Y2"/>
    <mergeCell ref="Z2:AA2"/>
    <mergeCell ref="AB2:AC2"/>
    <mergeCell ref="P2:Q2"/>
    <mergeCell ref="A2:A3"/>
    <mergeCell ref="B2:C2"/>
    <mergeCell ref="D2:E2"/>
    <mergeCell ref="F2:G2"/>
    <mergeCell ref="H2:I2"/>
    <mergeCell ref="J2:K2"/>
    <mergeCell ref="L2:M2"/>
    <mergeCell ref="N2:O2"/>
  </mergeCells>
  <pageMargins left="0.6" right="0.6" top="0.75" bottom="0.5" header="0.3" footer="0.3"/>
  <pageSetup fitToWidth="0" orientation="landscape" r:id="rId1"/>
  <headerFooter>
    <oddHeader>&amp;L&amp;"Times New Roman,Bold"&amp;UNewfoundland Power Capital Budget Application Amounts by Classification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shed Excel Document" ma:contentTypeID="0x01010087DDA8BE470AFE4993BEDB69BC0B40F6020102006A592C47DCA032449631EB0F99BC4A76" ma:contentTypeVersion="0" ma:contentTypeDescription="" ma:contentTypeScope="" ma:versionID="9c5333cf510e6ba01b3aa9017f9f685d">
  <xsd:schema xmlns:xsd="http://www.w3.org/2001/XMLSchema" xmlns:xs="http://www.w3.org/2001/XMLSchema" xmlns:p="http://schemas.microsoft.com/office/2006/metadata/properties" xmlns:ns2="bb9f5cce-8978-4b57-8055-abe6ee7aa763" targetNamespace="http://schemas.microsoft.com/office/2006/metadata/properties" ma:root="true" ma:fieldsID="3bd68788ac8d2915510c967e5abeb2a3" ns2:_="">
    <xsd:import namespace="bb9f5cce-8978-4b57-8055-abe6ee7aa763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Published_x0020_Document_x0020_Status" minOccurs="0"/>
                <xsd:element ref="ns2:Published_x0020_Document_x0020_Type" minOccurs="0"/>
                <xsd:element ref="ns2:Notes1" minOccurs="0"/>
                <xsd:element ref="ns2:TopicTaxHTField0" minOccurs="0"/>
                <xsd:element ref="ns2:TaxCatchAll" minOccurs="0"/>
                <xsd:element ref="ns2:TaxCatchAllLabel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f5cce-8978-4b57-8055-abe6ee7aa763" elementFormDefault="qualified">
    <xsd:import namespace="http://schemas.microsoft.com/office/2006/documentManagement/types"/>
    <xsd:import namespace="http://schemas.microsoft.com/office/infopath/2007/PartnerControls"/>
    <xsd:element name="Project" ma:index="2" nillable="true" ma:displayName="Project" ma:internalName="Project" ma:readOnly="false">
      <xsd:simpleType>
        <xsd:restriction base="dms:Text">
          <xsd:maxLength value="255"/>
        </xsd:restriction>
      </xsd:simpleType>
    </xsd:element>
    <xsd:element name="Published_x0020_Document_x0020_Status" ma:index="3" nillable="true" ma:displayName="Project Document Status" ma:format="Dropdown" ma:internalName="Published_x0020_Document_x0020_Status" ma:readOnly="false">
      <xsd:simpleType>
        <xsd:restriction base="dms:Choice">
          <xsd:enumeration value="In Progress"/>
          <xsd:enumeration value="Review 1"/>
          <xsd:enumeration value="Review 2"/>
          <xsd:enumeration value="QA"/>
          <xsd:enumeration value="Final"/>
          <xsd:enumeration value="Printed"/>
          <xsd:enumeration value="Filed"/>
        </xsd:restriction>
      </xsd:simpleType>
    </xsd:element>
    <xsd:element name="Published_x0020_Document_x0020_Type" ma:index="4" nillable="true" ma:displayName="Project Document Type" ma:format="Dropdown" ma:internalName="Published_x0020_Document_x0020_Type" ma:readOnly="false">
      <xsd:simpleType>
        <xsd:restriction base="dms:Choice">
          <xsd:enumeration value="Application"/>
          <xsd:enumeration value="Board Order"/>
          <xsd:enumeration value="Consent"/>
          <xsd:enumeration value="Correspondence"/>
          <xsd:enumeration value="Evidence"/>
          <xsd:enumeration value="Information Items"/>
          <xsd:enumeration value="Report"/>
          <xsd:enumeration value="RFI"/>
          <xsd:enumeration value="Submission"/>
          <xsd:enumeration value="Transcript"/>
          <xsd:enumeration value="Undertakings"/>
        </xsd:restriction>
      </xsd:simpleType>
    </xsd:element>
    <xsd:element name="Notes1" ma:index="6" nillable="true" ma:displayName="Notes" ma:internalName="Notes1">
      <xsd:simpleType>
        <xsd:restriction base="dms:Note">
          <xsd:maxLength value="255"/>
        </xsd:restriction>
      </xsd:simpleType>
    </xsd:element>
    <xsd:element name="TopicTaxHTField0" ma:index="12" nillable="true" ma:taxonomy="true" ma:internalName="TopicTaxHTField0" ma:taxonomyFieldName="Topic" ma:displayName="Topic" ma:default="" ma:fieldId="{558ad66f-b089-4a3a-8feb-a9e41c7aed94}" ma:sspId="33fd526b-707f-48d3-b7cc-ed83c8f3846b" ma:termSetId="62ab2a1e-220b-4075-9d06-763b2e80de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fab70330-8919-4d01-9590-b96f69c7c55d}" ma:internalName="TaxCatchAll" ma:showField="CatchAllData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fab70330-8919-4d01-9590-b96f69c7c55d}" ma:internalName="TaxCatchAllLabel" ma:readOnly="true" ma:showField="CatchAllDataLabel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16" nillable="true" ma:displayName="Year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_x0020_Document_x0020_Type xmlns="bb9f5cce-8978-4b57-8055-abe6ee7aa763" xsi:nil="true"/>
    <Notes1 xmlns="bb9f5cce-8978-4b57-8055-abe6ee7aa763" xsi:nil="true"/>
    <TopicTaxHTField0 xmlns="bb9f5cce-8978-4b57-8055-abe6ee7aa763">
      <Terms xmlns="http://schemas.microsoft.com/office/infopath/2007/PartnerControls"/>
    </TopicTaxHTField0>
    <Published_x0020_Document_x0020_Status xmlns="bb9f5cce-8978-4b57-8055-abe6ee7aa763" xsi:nil="true"/>
    <Year xmlns="bb9f5cce-8978-4b57-8055-abe6ee7aa763" xsi:nil="true"/>
    <TaxCatchAll xmlns="bb9f5cce-8978-4b57-8055-abe6ee7aa763"/>
    <Project xmlns="bb9f5cce-8978-4b57-8055-abe6ee7aa76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5F0BA4-3FFF-4819-9272-6162066D05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9f5cce-8978-4b57-8055-abe6ee7aa7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6E3109-5C26-496E-829E-01F79588E18C}">
  <ds:schemaRefs>
    <ds:schemaRef ds:uri="http://schemas.microsoft.com/office/2006/metadata/properties"/>
    <ds:schemaRef ds:uri="bb9f5cce-8978-4b57-8055-abe6ee7aa76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B27E619-32DA-4E8B-97CC-DCADDAAB8B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Projects by Classification</vt:lpstr>
      <vt:lpstr>'Projects by Classification'!Print_Area</vt:lpstr>
      <vt:lpstr>'Projects by Classification'!Print_Titles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supersetup</dc:creator>
  <cp:lastModifiedBy>supersetup</cp:lastModifiedBy>
  <cp:lastPrinted>2021-08-03T12:47:41Z</cp:lastPrinted>
  <dcterms:created xsi:type="dcterms:W3CDTF">2011-03-16T11:14:08Z</dcterms:created>
  <dcterms:modified xsi:type="dcterms:W3CDTF">2021-08-03T12:47:44Z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0x01010087DDA8BE470AFE4993BEDB69BC0B40F6020102006A592C47DCA032449631EB0F99BC4A76</vt:lpwstr>
  </property>
  <property fmtid="{D5CDD505-2E9C-101B-9397-08002B2CF9AE}" pid="3" name="Topic">
    <vt:lpwstr/>
  </property>
</Properties>
</file>